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>
    <definedName name="unite">'Feuil1'!$I$1:$I$5</definedName>
    <definedName name="valeurUnitaire">'Feuil1'!$H$1:$H$5</definedName>
  </definedNames>
  <calcPr fullCalcOnLoad="1"/>
</workbook>
</file>

<file path=xl/comments1.xml><?xml version="1.0" encoding="utf-8"?>
<comments xmlns="http://schemas.openxmlformats.org/spreadsheetml/2006/main">
  <authors>
    <author>stephane</author>
  </authors>
  <commentList>
    <comment ref="E7" authorId="0">
      <text>
        <r>
          <rPr>
            <b/>
            <sz val="8"/>
            <rFont val="Tahoma"/>
            <family val="0"/>
          </rPr>
          <t>Liste déroulante</t>
        </r>
      </text>
    </comment>
    <comment ref="B3" authorId="0">
      <text>
        <r>
          <rPr>
            <b/>
            <sz val="8"/>
            <rFont val="Tahoma"/>
            <family val="0"/>
          </rPr>
          <t>Rayon INTERIEUR du tube extérieur !!
Ex : tube inox ø22mm x ép 1mm --&gt; R = (22-(1x2))/2 = 10mm (= 0,01m)</t>
        </r>
      </text>
    </comment>
    <comment ref="B4" authorId="0">
      <text>
        <r>
          <rPr>
            <b/>
            <sz val="8"/>
            <rFont val="Tahoma"/>
            <family val="0"/>
          </rPr>
          <t>Rayon EXTERIEUR du tube intérieur !!
Ex : tube inox ø18mm x ép 1mm --&gt; R = 18/2 = 9mm (= 0,009m)</t>
        </r>
      </text>
    </comment>
  </commentList>
</comments>
</file>

<file path=xl/sharedStrings.xml><?xml version="1.0" encoding="utf-8"?>
<sst xmlns="http://schemas.openxmlformats.org/spreadsheetml/2006/main" count="40" uniqueCount="31">
  <si>
    <t>Farad</t>
  </si>
  <si>
    <t>MilliFarad</t>
  </si>
  <si>
    <t>MicroFarad</t>
  </si>
  <si>
    <t>NanoFarad</t>
  </si>
  <si>
    <t>Longueur</t>
  </si>
  <si>
    <t>m</t>
  </si>
  <si>
    <t>PicoFarad</t>
  </si>
  <si>
    <t>Capacité</t>
  </si>
  <si>
    <t>L</t>
  </si>
  <si>
    <t>Rayon
Tube extérieur</t>
  </si>
  <si>
    <t>Rayon
Tube intérieur</t>
  </si>
  <si>
    <t>R1</t>
  </si>
  <si>
    <t>R2</t>
  </si>
  <si>
    <t>Unité de mesure</t>
  </si>
  <si>
    <t>L=25330.3/Fsq X C</t>
  </si>
  <si>
    <t xml:space="preserve"> </t>
  </si>
  <si>
    <t>uH</t>
  </si>
  <si>
    <t>Resultat</t>
  </si>
  <si>
    <t>pF</t>
  </si>
  <si>
    <t>Entrer la capacité du condo</t>
  </si>
  <si>
    <t>Khz</t>
  </si>
  <si>
    <t>Entrer la frequence choisie</t>
  </si>
  <si>
    <t>Reactance of Inductor</t>
  </si>
  <si>
    <t>2*pi*FL</t>
  </si>
  <si>
    <t>khz</t>
  </si>
  <si>
    <t>Ohms</t>
  </si>
  <si>
    <t>Entrer la valeur d' inductance</t>
  </si>
  <si>
    <t>ohms</t>
  </si>
  <si>
    <t>il faut additionner les longueurs, soit 0,15 x 9 = 1,35 m</t>
  </si>
  <si>
    <t>Note : Si l'électrode est composée par exemple de 5 tubes de 12 cm de long branchés en parallèle</t>
  </si>
  <si>
    <r>
      <rPr>
        <sz val="10"/>
        <rFont val="Calibri"/>
        <family val="2"/>
      </rPr>
      <t>Є</t>
    </r>
    <r>
      <rPr>
        <sz val="10"/>
        <rFont val="Arial"/>
        <family val="2"/>
      </rPr>
      <t>r = 80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</si>
</sst>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33" borderId="0" xfId="0" applyFont="1" applyFill="1" applyAlignment="1">
      <alignment horizontal="left" vertical="top" wrapText="1"/>
    </xf>
    <xf numFmtId="0" fontId="0" fillId="33" borderId="0" xfId="0" applyFill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4</xdr:col>
      <xdr:colOff>714375</xdr:colOff>
      <xdr:row>0</xdr:row>
      <xdr:rowOff>1943100</xdr:rowOff>
    </xdr:to>
    <xdr:pic>
      <xdr:nvPicPr>
        <xdr:cNvPr id="1" name="Picture 1" descr="condensateur_coa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26860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0</xdr:row>
      <xdr:rowOff>200025</xdr:rowOff>
    </xdr:from>
    <xdr:to>
      <xdr:col>7</xdr:col>
      <xdr:colOff>647700</xdr:colOff>
      <xdr:row>0</xdr:row>
      <xdr:rowOff>1409700</xdr:rowOff>
    </xdr:to>
    <xdr:pic>
      <xdr:nvPicPr>
        <xdr:cNvPr id="2" name="Picture 3" descr="condensateur_coax_e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200025"/>
          <a:ext cx="2000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zoomScalePageLayoutView="0" workbookViewId="0" topLeftCell="A10">
      <selection activeCell="A14" sqref="A14:K24"/>
    </sheetView>
  </sheetViews>
  <sheetFormatPr defaultColWidth="11.421875" defaultRowHeight="12.75"/>
  <cols>
    <col min="1" max="1" width="2.7109375" style="1" customWidth="1"/>
    <col min="2" max="2" width="13.8515625" style="1" customWidth="1"/>
    <col min="3" max="3" width="3.7109375" style="1" customWidth="1"/>
    <col min="4" max="4" width="11.7109375" style="1" customWidth="1"/>
    <col min="5" max="5" width="12.28125" style="1" customWidth="1"/>
    <col min="6" max="7" width="11.421875" style="1" customWidth="1"/>
    <col min="8" max="8" width="12.421875" style="1" customWidth="1"/>
    <col min="9" max="16384" width="11.421875" style="1" customWidth="1"/>
  </cols>
  <sheetData>
    <row r="1" spans="8:9" ht="164.25" customHeight="1">
      <c r="H1" s="1">
        <f>SUM((0.00000000000885*78.54)*((2*PI()*D2)/(LN((D3)/(D4)))))</f>
        <v>2.5738148799355346E-09</v>
      </c>
      <c r="I1" s="1" t="s">
        <v>0</v>
      </c>
    </row>
    <row r="2" spans="2:9" ht="12.75">
      <c r="B2" s="2" t="s">
        <v>4</v>
      </c>
      <c r="C2" s="2" t="s">
        <v>8</v>
      </c>
      <c r="D2" s="2">
        <v>0.075</v>
      </c>
      <c r="E2" s="1" t="s">
        <v>5</v>
      </c>
      <c r="H2" s="1">
        <f>H1/0.001</f>
        <v>2.5738148799355345E-06</v>
      </c>
      <c r="I2" s="1" t="s">
        <v>1</v>
      </c>
    </row>
    <row r="3" spans="2:9" ht="38.25">
      <c r="B3" s="3" t="s">
        <v>9</v>
      </c>
      <c r="C3" s="3" t="s">
        <v>11</v>
      </c>
      <c r="D3" s="2">
        <v>0.00795</v>
      </c>
      <c r="E3" s="1" t="s">
        <v>5</v>
      </c>
      <c r="H3" s="1">
        <f>H1/0.000001</f>
        <v>0.002573814879935535</v>
      </c>
      <c r="I3" s="1" t="s">
        <v>2</v>
      </c>
    </row>
    <row r="4" spans="2:9" ht="38.25">
      <c r="B4" s="3" t="s">
        <v>10</v>
      </c>
      <c r="C4" s="3" t="s">
        <v>12</v>
      </c>
      <c r="D4" s="2">
        <v>0.007</v>
      </c>
      <c r="E4" s="1" t="s">
        <v>5</v>
      </c>
      <c r="G4" s="12"/>
      <c r="H4" s="1">
        <f>H1/0.000000001</f>
        <v>2.5738148799355343</v>
      </c>
      <c r="I4" s="1" t="s">
        <v>3</v>
      </c>
    </row>
    <row r="5" spans="8:9" ht="12.75">
      <c r="H5" s="1">
        <f>H1/0.000000000001</f>
        <v>2573.8148799355345</v>
      </c>
      <c r="I5" s="1" t="s">
        <v>6</v>
      </c>
    </row>
    <row r="6" ht="12.75">
      <c r="E6" s="4" t="s">
        <v>13</v>
      </c>
    </row>
    <row r="7" spans="2:6" ht="12.75">
      <c r="B7" s="14" t="s">
        <v>7</v>
      </c>
      <c r="C7" s="15"/>
      <c r="D7" s="5">
        <f>INDEX(valeurUnitaire,MATCH(E7,unite,0))</f>
        <v>2573.8148799355345</v>
      </c>
      <c r="E7" s="6" t="s">
        <v>6</v>
      </c>
      <c r="F7" s="13" t="s">
        <v>30</v>
      </c>
    </row>
    <row r="10" spans="2:11" s="9" customFormat="1" ht="24" customHeight="1">
      <c r="B10" s="16" t="s">
        <v>29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2:11" s="9" customFormat="1" ht="12.75"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ht="12.75">
      <c r="B12" s="1" t="s">
        <v>28</v>
      </c>
    </row>
    <row r="14" ht="13.5" thickBot="1"/>
    <row r="15" spans="2:10" ht="13.5" thickBot="1">
      <c r="B15" s="7" t="s">
        <v>14</v>
      </c>
      <c r="C15"/>
      <c r="D15"/>
      <c r="E15" t="s">
        <v>15</v>
      </c>
      <c r="F15" s="8">
        <f>(D16)</f>
        <v>7682.105909298241</v>
      </c>
      <c r="G15" t="s">
        <v>16</v>
      </c>
      <c r="H15" t="s">
        <v>17</v>
      </c>
      <c r="I15"/>
      <c r="J15" s="10"/>
    </row>
    <row r="16" spans="2:10" ht="12.75">
      <c r="B16"/>
      <c r="C16"/>
      <c r="D16">
        <f>25330.3/(SUMSQ(F17/1000)*F16)</f>
        <v>7682.105909298241</v>
      </c>
      <c r="E16" t="s">
        <v>15</v>
      </c>
      <c r="F16">
        <v>1800</v>
      </c>
      <c r="G16" t="s">
        <v>18</v>
      </c>
      <c r="H16" t="s">
        <v>19</v>
      </c>
      <c r="I16"/>
      <c r="J16" s="10"/>
    </row>
    <row r="17" spans="2:10" ht="12.75">
      <c r="B17"/>
      <c r="C17"/>
      <c r="D17"/>
      <c r="E17" t="s">
        <v>15</v>
      </c>
      <c r="F17">
        <v>42.8</v>
      </c>
      <c r="G17" t="s">
        <v>20</v>
      </c>
      <c r="H17" t="s">
        <v>21</v>
      </c>
      <c r="I17"/>
      <c r="J17" s="10"/>
    </row>
    <row r="18" spans="2:10" ht="12.75">
      <c r="B18"/>
      <c r="C18"/>
      <c r="D18"/>
      <c r="E18"/>
      <c r="F18"/>
      <c r="G18"/>
      <c r="H18"/>
      <c r="I18"/>
      <c r="J18" s="10"/>
    </row>
    <row r="19" ht="12.75">
      <c r="J19" s="11"/>
    </row>
    <row r="20" spans="2:10" ht="12.75">
      <c r="B20" s="7" t="s">
        <v>22</v>
      </c>
      <c r="C20"/>
      <c r="D20" t="s">
        <v>23</v>
      </c>
      <c r="E20" t="s">
        <v>15</v>
      </c>
      <c r="F20">
        <v>42.8</v>
      </c>
      <c r="G20" t="s">
        <v>24</v>
      </c>
      <c r="H20" t="s">
        <v>21</v>
      </c>
      <c r="I20"/>
      <c r="J20" s="10"/>
    </row>
    <row r="21" spans="2:10" ht="13.5" thickBot="1">
      <c r="B21"/>
      <c r="C21"/>
      <c r="D21">
        <f>(2*PI())*(F20*1000)*(F21/1000000)</f>
        <v>2065.874465225725</v>
      </c>
      <c r="E21" t="s">
        <v>25</v>
      </c>
      <c r="F21">
        <v>7682.10591</v>
      </c>
      <c r="G21" t="s">
        <v>16</v>
      </c>
      <c r="H21" t="s">
        <v>26</v>
      </c>
      <c r="I21"/>
      <c r="J21" s="10"/>
    </row>
    <row r="22" spans="2:10" ht="13.5" thickBot="1">
      <c r="B22"/>
      <c r="C22"/>
      <c r="D22"/>
      <c r="E22"/>
      <c r="F22" s="8">
        <f>(D21)</f>
        <v>2065.874465225725</v>
      </c>
      <c r="G22" t="s">
        <v>27</v>
      </c>
      <c r="H22" t="s">
        <v>17</v>
      </c>
      <c r="I22"/>
      <c r="J22" s="10"/>
    </row>
  </sheetData>
  <sheetProtection/>
  <mergeCells count="2">
    <mergeCell ref="B7:C7"/>
    <mergeCell ref="B10:K11"/>
  </mergeCells>
  <dataValidations count="1">
    <dataValidation type="list" allowBlank="1" showInputMessage="1" sqref="E7">
      <formula1>unite</formula1>
    </dataValidation>
  </dataValidations>
  <printOptions/>
  <pageMargins left="0.35" right="0.3" top="0.984251969" bottom="0.984251969" header="0.4921259845" footer="0.492125984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Colonel Samuel Trotman</cp:lastModifiedBy>
  <cp:lastPrinted>2005-10-13T15:17:24Z</cp:lastPrinted>
  <dcterms:created xsi:type="dcterms:W3CDTF">1996-10-21T11:03:58Z</dcterms:created>
  <dcterms:modified xsi:type="dcterms:W3CDTF">2009-04-24T20:53:07Z</dcterms:modified>
  <cp:category/>
  <cp:version/>
  <cp:contentType/>
  <cp:contentStatus/>
</cp:coreProperties>
</file>